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glio1" sheetId="1" r:id="rId3"/>
  </sheets>
  <definedNames/>
  <calcPr/>
</workbook>
</file>

<file path=xl/sharedStrings.xml><?xml version="1.0" encoding="utf-8"?>
<sst xmlns="http://schemas.openxmlformats.org/spreadsheetml/2006/main" count="160" uniqueCount="60">
  <si>
    <t>Attività trattamentali - Percorsi d'istruzione - Anno 2017 - 2018</t>
  </si>
  <si>
    <t xml:space="preserve">Presenti al 30 giugno </t>
  </si>
  <si>
    <t>Stranieri</t>
  </si>
  <si>
    <t>Detenuti iscritti e promossi frequentanti i percorsi d'istruzione per adulti distinti per livello e periodo didattico - Anno 2017/2018</t>
  </si>
  <si>
    <t>Periodo didattico</t>
  </si>
  <si>
    <t>Numero</t>
  </si>
  <si>
    <t>Iscritti</t>
  </si>
  <si>
    <t>Promossi</t>
  </si>
  <si>
    <t>%</t>
  </si>
  <si>
    <t>di corsi</t>
  </si>
  <si>
    <t>promossi</t>
  </si>
  <si>
    <t>totale</t>
  </si>
  <si>
    <t>di cui stranieri</t>
  </si>
  <si>
    <t>su iscritti</t>
  </si>
  <si>
    <t>Primo livello</t>
  </si>
  <si>
    <t>alfabetizzazione e apprendimento italiano</t>
  </si>
  <si>
    <t>primo periodo didattico</t>
  </si>
  <si>
    <t>secondo periodo didattico</t>
  </si>
  <si>
    <t>Totale primo livello</t>
  </si>
  <si>
    <t>Secondo livello</t>
  </si>
  <si>
    <t>terzo periodo didattico</t>
  </si>
  <si>
    <t>Totale secondo livello</t>
  </si>
  <si>
    <t>Totale generale</t>
  </si>
  <si>
    <t>Fonte: Ufficio del Capo del Dipartimento Segreteria generale Sezione statistica</t>
  </si>
  <si>
    <t>Attività trattamentali - Percorsi d'istruzione - Anno 2016 - 2017</t>
  </si>
  <si>
    <t>Totale iscritti</t>
  </si>
  <si>
    <t>Di cui stranieri</t>
  </si>
  <si>
    <t>Totale promossi</t>
  </si>
  <si>
    <t>2017-2018</t>
  </si>
  <si>
    <t>Detenuti iscritti e promossi frequentanti i percorsi d'istruzione per adulti distinti per livello e periodo didattico - Anno 2016/2017</t>
  </si>
  <si>
    <t>2016-2017</t>
  </si>
  <si>
    <t>Attività trattamentali - Università - Anno 2018</t>
  </si>
  <si>
    <t>POLI</t>
  </si>
  <si>
    <t>Detenuti iscritti ai corsi universitari distinti per gruppo disciplinare - Situazione al 31 dicembre 2018</t>
  </si>
  <si>
    <t>Detenuti iscritti ai corsi universitari distinti dentro e fuori i PUP - Situazione al 31 dicembre 2018</t>
  </si>
  <si>
    <t>Gruppo disciplinare</t>
  </si>
  <si>
    <t>Sesso</t>
  </si>
  <si>
    <t>Nazionalità</t>
  </si>
  <si>
    <t>Donne</t>
  </si>
  <si>
    <t>Uomini</t>
  </si>
  <si>
    <t>Totale</t>
  </si>
  <si>
    <t>Italiani</t>
  </si>
  <si>
    <t>Agrario</t>
  </si>
  <si>
    <t>Chimico - Farmaceutico</t>
  </si>
  <si>
    <t>Economico - Statistico</t>
  </si>
  <si>
    <t>Geo - Biologico</t>
  </si>
  <si>
    <t>Giuridico</t>
  </si>
  <si>
    <t>Informatico</t>
  </si>
  <si>
    <t>Ingegneria</t>
  </si>
  <si>
    <t>Letterario</t>
  </si>
  <si>
    <t>Linguistico</t>
  </si>
  <si>
    <t>Matematico - Scientifico</t>
  </si>
  <si>
    <t>Medico</t>
  </si>
  <si>
    <t>Politico - Sociale</t>
  </si>
  <si>
    <t>Psicologico</t>
  </si>
  <si>
    <t>Altro</t>
  </si>
  <si>
    <t>Detenuti iscritti ai poli universitari distinti per gruppo disciplinare - Situazione al 31 dicembre 2018</t>
  </si>
  <si>
    <t>Detenuti laureati distinti per gruppo disciplinare - Anno 2018</t>
  </si>
  <si>
    <t>-</t>
  </si>
  <si>
    <t>Fonte: Elaborazione a cura della Sezione Statistica dell'Ufficio del Capo del Dipartimento - Segreteria Generale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</si>
</sst>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-mmm-yy"/>
    <numFmt numFmtId="165" formatCode="0.0%"/>
  </numFmts>
  <fonts count="8">
    <font>
      <sz val="10.0"/>
      <color rgb="FF000000"/>
      <name val="Arial"/>
    </font>
    <font>
      <b/>
      <sz val="18.0"/>
      <color rgb="FF000000"/>
      <name val="Calibri"/>
    </font>
    <font>
      <sz val="11.0"/>
      <color rgb="FF000000"/>
      <name val="Calibri"/>
    </font>
    <font>
      <color rgb="FF000000"/>
      <name val="Calibri"/>
    </font>
    <font/>
    <font>
      <b/>
      <color rgb="FF000000"/>
      <name val="Calibri"/>
    </font>
    <font>
      <i/>
      <color rgb="FF000000"/>
      <name val="Calibri"/>
    </font>
    <font>
      <sz val="11.0"/>
      <color rgb="FF333333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333333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164" xfId="0" applyAlignment="1" applyFont="1" applyNumberFormat="1">
      <alignment horizontal="right"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4" numFmtId="0" xfId="0" applyAlignment="1" applyFont="1">
      <alignment readingOrder="0"/>
    </xf>
    <xf borderId="0" fillId="0" fontId="3" numFmtId="0" xfId="0" applyAlignment="1" applyFont="1">
      <alignment horizontal="left" readingOrder="0" shrinkToFit="0" vertical="bottom" wrapText="1"/>
    </xf>
    <xf borderId="1" fillId="0" fontId="5" numFmtId="0" xfId="0" applyAlignment="1" applyBorder="1" applyFont="1">
      <alignment horizontal="center" readingOrder="0"/>
    </xf>
    <xf borderId="2" fillId="0" fontId="5" numFmtId="0" xfId="0" applyAlignment="1" applyBorder="1" applyFont="1">
      <alignment horizontal="center" readingOrder="0"/>
    </xf>
    <xf borderId="3" fillId="0" fontId="5" numFmtId="0" xfId="0" applyAlignment="1" applyBorder="1" applyFont="1">
      <alignment horizontal="center" readingOrder="0"/>
    </xf>
    <xf borderId="2" fillId="0" fontId="4" numFmtId="0" xfId="0" applyBorder="1" applyFont="1"/>
    <xf borderId="4" fillId="0" fontId="4" numFmtId="0" xfId="0" applyBorder="1" applyFont="1"/>
    <xf borderId="5" fillId="0" fontId="5" numFmtId="0" xfId="0" applyAlignment="1" applyBorder="1" applyFont="1">
      <alignment horizontal="center" readingOrder="0"/>
    </xf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7" fillId="0" fontId="5" numFmtId="0" xfId="0" applyAlignment="1" applyBorder="1" applyFont="1">
      <alignment horizontal="center"/>
    </xf>
    <xf borderId="9" fillId="0" fontId="5" numFmtId="0" xfId="0" applyAlignment="1" applyBorder="1" applyFont="1">
      <alignment horizontal="center" readingOrder="0"/>
    </xf>
    <xf borderId="7" fillId="0" fontId="5" numFmtId="0" xfId="0" applyAlignment="1" applyBorder="1" applyFont="1">
      <alignment horizontal="center" readingOrder="0"/>
    </xf>
    <xf borderId="0" fillId="0" fontId="4" numFmtId="10" xfId="0" applyFont="1" applyNumberFormat="1"/>
    <xf borderId="10" fillId="0" fontId="5" numFmtId="0" xfId="0" applyAlignment="1" applyBorder="1" applyFont="1">
      <alignment horizontal="center" readingOrder="0"/>
    </xf>
    <xf borderId="11" fillId="0" fontId="4" numFmtId="0" xfId="0" applyBorder="1" applyFont="1"/>
    <xf borderId="12" fillId="0" fontId="4" numFmtId="0" xfId="0" applyBorder="1" applyFont="1"/>
    <xf borderId="9" fillId="0" fontId="5" numFmtId="0" xfId="0" applyAlignment="1" applyBorder="1" applyFont="1">
      <alignment horizontal="left" readingOrder="0"/>
    </xf>
    <xf borderId="9" fillId="0" fontId="3" numFmtId="0" xfId="0" applyAlignment="1" applyBorder="1" applyFont="1">
      <alignment horizontal="right" readingOrder="0" vertical="bottom"/>
    </xf>
    <xf borderId="0" fillId="0" fontId="2" numFmtId="10" xfId="0" applyAlignment="1" applyFont="1" applyNumberFormat="1">
      <alignment shrinkToFit="0" vertical="bottom" wrapText="0"/>
    </xf>
    <xf borderId="0" fillId="0" fontId="6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4" numFmtId="0" xfId="0" applyAlignment="1" applyFont="1">
      <alignment horizontal="center" readingOrder="0"/>
    </xf>
    <xf borderId="0" fillId="0" fontId="3" numFmtId="0" xfId="0" applyAlignment="1" applyFont="1">
      <alignment horizontal="center" readingOrder="0" shrinkToFit="0" vertical="bottom" wrapText="1"/>
    </xf>
    <xf borderId="13" fillId="0" fontId="7" numFmtId="0" xfId="0" applyAlignment="1" applyBorder="1" applyFont="1">
      <alignment horizontal="right" readingOrder="0"/>
    </xf>
    <xf borderId="11" fillId="0" fontId="5" numFmtId="0" xfId="0" applyAlignment="1" applyBorder="1" applyFont="1">
      <alignment horizontal="center" readingOrder="0"/>
    </xf>
    <xf borderId="11" fillId="0" fontId="5" numFmtId="0" xfId="0" applyAlignment="1" applyBorder="1" applyFont="1">
      <alignment horizontal="center"/>
    </xf>
    <xf borderId="0" fillId="0" fontId="5" numFmtId="0" xfId="0" applyAlignment="1" applyFont="1">
      <alignment horizontal="center" readingOrder="0"/>
    </xf>
    <xf borderId="9" fillId="2" fontId="5" numFmtId="0" xfId="0" applyAlignment="1" applyBorder="1" applyFill="1" applyFont="1">
      <alignment horizontal="center"/>
    </xf>
    <xf borderId="9" fillId="2" fontId="3" numFmtId="9" xfId="0" applyAlignment="1" applyBorder="1" applyFont="1" applyNumberFormat="1">
      <alignment horizontal="right" readingOrder="0" vertical="bottom"/>
    </xf>
    <xf borderId="0" fillId="0" fontId="3" numFmtId="0" xfId="0" applyAlignment="1" applyFont="1">
      <alignment horizontal="right" readingOrder="0" vertical="bottom"/>
    </xf>
    <xf borderId="13" fillId="0" fontId="7" numFmtId="0" xfId="0" applyAlignment="1" applyBorder="1" applyFont="1">
      <alignment horizontal="right"/>
    </xf>
    <xf borderId="9" fillId="2" fontId="3" numFmtId="165" xfId="0" applyAlignment="1" applyBorder="1" applyFont="1" applyNumberFormat="1">
      <alignment horizontal="right" readingOrder="0" vertical="bottom"/>
    </xf>
    <xf borderId="0" fillId="2" fontId="3" numFmtId="9" xfId="0" applyAlignment="1" applyFont="1" applyNumberFormat="1">
      <alignment horizontal="right" readingOrder="0" vertical="bottom"/>
    </xf>
    <xf borderId="0" fillId="0" fontId="3" numFmtId="0" xfId="0" applyAlignment="1" applyFont="1">
      <alignment shrinkToFit="0" vertical="bottom" wrapText="0"/>
    </xf>
    <xf borderId="9" fillId="0" fontId="5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0" fillId="0" fontId="3" numFmtId="0" xfId="0" applyAlignment="1" applyFont="1">
      <alignment horizontal="right" vertical="bottom"/>
    </xf>
    <xf borderId="0" fillId="0" fontId="6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tx>
            <c:strRef>
              <c:f>Foglio1!$A$25</c:f>
            </c:strRef>
          </c:tx>
          <c:spPr>
            <a:solidFill>
              <a:srgbClr val="3366CC"/>
            </a:solidFill>
          </c:spPr>
          <c:cat>
            <c:strRef>
              <c:f>Foglio1!$B$24:$E$24</c:f>
            </c:strRef>
          </c:cat>
          <c:val>
            <c:numRef>
              <c:f>Foglio1!$B$25:$E$25</c:f>
            </c:numRef>
          </c:val>
        </c:ser>
        <c:ser>
          <c:idx val="1"/>
          <c:order val="1"/>
          <c:tx>
            <c:strRef>
              <c:f>Foglio1!$A$26</c:f>
            </c:strRef>
          </c:tx>
          <c:spPr>
            <a:solidFill>
              <a:srgbClr val="DC3912"/>
            </a:solidFill>
          </c:spPr>
          <c:cat>
            <c:strRef>
              <c:f>Foglio1!$B$24:$E$24</c:f>
            </c:strRef>
          </c:cat>
          <c:val>
            <c:numRef>
              <c:f>Foglio1!$B$26:$E$26</c:f>
            </c:numRef>
          </c:val>
        </c:ser>
        <c:axId val="1279023923"/>
        <c:axId val="79500741"/>
      </c:barChart>
      <c:catAx>
        <c:axId val="1279023923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79500741"/>
      </c:catAx>
      <c:valAx>
        <c:axId val="7950074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279023923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tx>
            <c:strRef>
              <c:f>Foglio1!$K$46</c:f>
            </c:strRef>
          </c:tx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Foglio1!$J$47:$J$53</c:f>
            </c:strRef>
          </c:cat>
          <c:val>
            <c:numRef>
              <c:f>Foglio1!$K$47:$K$53</c:f>
            </c:numRef>
          </c:val>
        </c:ser>
        <c:ser>
          <c:idx val="1"/>
          <c:order val="1"/>
          <c:tx>
            <c:strRef>
              <c:f>Foglio1!$L$46</c:f>
            </c:strRef>
          </c:tx>
          <c:spPr>
            <a:solidFill>
              <a:srgbClr val="DC3912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Foglio1!$J$47:$J$53</c:f>
            </c:strRef>
          </c:cat>
          <c:val>
            <c:numRef>
              <c:f>Foglio1!$L$47:$L$53</c:f>
            </c:numRef>
          </c:val>
        </c:ser>
        <c:axId val="790001005"/>
        <c:axId val="969196542"/>
      </c:barChart>
      <c:catAx>
        <c:axId val="790001005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969196542"/>
      </c:catAx>
      <c:valAx>
        <c:axId val="9691965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790001005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tx>
            <c:strRef>
              <c:f>Foglio1!$AC$46:$AC$48</c:f>
            </c:strRef>
          </c:tx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Pt>
            <c:idx val="10"/>
            <c:spPr>
              <a:solidFill>
                <a:srgbClr val="994499"/>
              </a:solidFill>
            </c:spPr>
          </c:dPt>
          <c:dPt>
            <c:idx val="11"/>
            <c:spPr>
              <a:solidFill>
                <a:srgbClr val="22AA99"/>
              </a:solidFill>
            </c:spPr>
          </c:dPt>
          <c:dPt>
            <c:idx val="12"/>
            <c:spPr>
              <a:solidFill>
                <a:srgbClr val="AAAA11"/>
              </a:solidFill>
            </c:spPr>
          </c:dPt>
          <c:dPt>
            <c:idx val="13"/>
            <c:spPr>
              <a:solidFill>
                <a:srgbClr val="6633CC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Foglio1!$Z$49:$Z$62</c:f>
            </c:strRef>
          </c:cat>
          <c:val>
            <c:numRef>
              <c:f>Foglio1!$AC$49:$AC$62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27</xdr:row>
      <xdr:rowOff>19050</xdr:rowOff>
    </xdr:from>
    <xdr:ext cx="5715000" cy="3533775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</xdr:col>
      <xdr:colOff>66675</xdr:colOff>
      <xdr:row>45</xdr:row>
      <xdr:rowOff>266700</xdr:rowOff>
    </xdr:from>
    <xdr:ext cx="5715000" cy="3533775"/>
    <xdr:graphicFrame>
      <xdr:nvGraphicFramePr>
        <xdr:cNvPr id="2" name="Chart 2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24</xdr:col>
      <xdr:colOff>942975</xdr:colOff>
      <xdr:row>65</xdr:row>
      <xdr:rowOff>19050</xdr:rowOff>
    </xdr:from>
    <xdr:ext cx="5715000" cy="3533775"/>
    <xdr:graphicFrame>
      <xdr:nvGraphicFramePr>
        <xdr:cNvPr id="3" name="Chart 3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43"/>
    <col customWidth="1" min="2" max="2" width="7.43"/>
    <col customWidth="1" min="3" max="3" width="7.71"/>
    <col customWidth="1" min="4" max="4" width="12.0"/>
    <col customWidth="1" min="5" max="5" width="8.14"/>
    <col customWidth="1" min="6" max="6" width="12.0"/>
    <col customWidth="1" min="7" max="7" width="8.29"/>
    <col customWidth="1" min="8" max="8" width="8.43"/>
    <col customWidth="1" min="9" max="9" width="38.0"/>
    <col customWidth="1" min="10" max="10" width="7.43"/>
    <col customWidth="1" min="11" max="11" width="6.0"/>
    <col customWidth="1" min="12" max="12" width="12.0"/>
    <col customWidth="1" min="13" max="13" width="8.14"/>
    <col customWidth="1" min="14" max="14" width="12.0"/>
    <col customWidth="1" min="15" max="15" width="8.29"/>
    <col customWidth="1" min="17" max="17" width="21.29"/>
    <col customWidth="1" min="18" max="18" width="6.29"/>
    <col customWidth="1" min="19" max="19" width="6.71"/>
    <col customWidth="1" min="20" max="20" width="5.86"/>
    <col customWidth="1" min="21" max="21" width="5.29"/>
    <col customWidth="1" min="22" max="22" width="9.86"/>
    <col customWidth="1" min="23" max="23" width="7.71"/>
    <col customWidth="1" min="24" max="24" width="5.86"/>
    <col customWidth="1" min="27" max="27" width="6.29"/>
    <col customWidth="1" min="28" max="28" width="6.71"/>
    <col customWidth="1" min="29" max="29" width="5.86"/>
    <col customWidth="1" min="30" max="30" width="3.43"/>
    <col customWidth="1" min="31" max="31" width="9.86"/>
    <col customWidth="1" min="32" max="32" width="7.71"/>
    <col customWidth="1" min="33" max="41" width="5.86"/>
  </cols>
  <sheetData>
    <row r="1">
      <c r="A1" s="1" t="s">
        <v>0</v>
      </c>
    </row>
    <row r="2">
      <c r="A2" s="2"/>
      <c r="B2" s="2"/>
      <c r="C2" s="2"/>
      <c r="D2" s="2"/>
      <c r="E2" s="2"/>
      <c r="F2" s="2"/>
      <c r="G2" s="2"/>
    </row>
    <row r="3">
      <c r="A3" s="3">
        <v>43281.0</v>
      </c>
      <c r="B3" s="2"/>
      <c r="C3" s="2"/>
      <c r="D3" s="4" t="s">
        <v>1</v>
      </c>
      <c r="E3" s="2"/>
      <c r="F3" s="5">
        <v>58759.0</v>
      </c>
      <c r="G3" s="2"/>
    </row>
    <row r="4">
      <c r="A4" s="2"/>
      <c r="B4" s="2"/>
      <c r="C4" s="2"/>
      <c r="D4" s="4" t="s">
        <v>2</v>
      </c>
      <c r="E4" s="2"/>
      <c r="F4" s="4">
        <v>19868.0</v>
      </c>
      <c r="G4" s="2"/>
    </row>
    <row r="5">
      <c r="A5" s="6" t="s">
        <v>3</v>
      </c>
    </row>
    <row r="6">
      <c r="A6" s="7" t="s">
        <v>4</v>
      </c>
      <c r="B6" s="8" t="s">
        <v>5</v>
      </c>
      <c r="C6" s="9" t="s">
        <v>6</v>
      </c>
      <c r="D6" s="10"/>
      <c r="E6" s="9" t="s">
        <v>7</v>
      </c>
      <c r="F6" s="10"/>
      <c r="G6" s="8" t="s">
        <v>8</v>
      </c>
    </row>
    <row r="7">
      <c r="A7" s="11"/>
      <c r="B7" s="12" t="s">
        <v>9</v>
      </c>
      <c r="C7" s="13"/>
      <c r="D7" s="14"/>
      <c r="E7" s="13"/>
      <c r="F7" s="14"/>
      <c r="G7" s="12" t="s">
        <v>10</v>
      </c>
    </row>
    <row r="8">
      <c r="A8" s="15"/>
      <c r="B8" s="16"/>
      <c r="C8" s="17" t="s">
        <v>11</v>
      </c>
      <c r="D8" s="17" t="s">
        <v>12</v>
      </c>
      <c r="E8" s="17" t="s">
        <v>11</v>
      </c>
      <c r="F8" s="17" t="s">
        <v>12</v>
      </c>
      <c r="G8" s="18" t="s">
        <v>13</v>
      </c>
      <c r="H8" s="19">
        <f>C10/C19</f>
        <v>0.2678194233</v>
      </c>
    </row>
    <row r="9">
      <c r="A9" s="20" t="s">
        <v>14</v>
      </c>
      <c r="B9" s="21"/>
      <c r="C9" s="21"/>
      <c r="D9" s="21"/>
      <c r="E9" s="21"/>
      <c r="F9" s="21"/>
      <c r="G9" s="22"/>
    </row>
    <row r="10">
      <c r="A10" s="23" t="s">
        <v>15</v>
      </c>
      <c r="B10" s="24">
        <v>396.0</v>
      </c>
      <c r="C10" s="24">
        <v>5452.0</v>
      </c>
      <c r="D10" s="24">
        <v>4963.0</v>
      </c>
      <c r="E10" s="24">
        <v>2212.0</v>
      </c>
      <c r="F10" s="24">
        <v>2077.0</v>
      </c>
      <c r="G10" s="24">
        <v>41.0</v>
      </c>
      <c r="H10" s="19">
        <f t="shared" ref="H10:H13" si="1">C10/12677</f>
        <v>0.4300702059</v>
      </c>
    </row>
    <row r="11">
      <c r="A11" s="23" t="s">
        <v>16</v>
      </c>
      <c r="B11" s="24">
        <v>355.0</v>
      </c>
      <c r="C11" s="24">
        <v>4346.0</v>
      </c>
      <c r="D11" s="24">
        <v>2683.0</v>
      </c>
      <c r="E11" s="24">
        <v>1590.0</v>
      </c>
      <c r="F11" s="24">
        <v>1056.0</v>
      </c>
      <c r="G11" s="24">
        <v>37.0</v>
      </c>
      <c r="H11" s="19">
        <f t="shared" si="1"/>
        <v>0.3428255897</v>
      </c>
    </row>
    <row r="12">
      <c r="A12" s="23" t="s">
        <v>17</v>
      </c>
      <c r="B12" s="24">
        <v>196.0</v>
      </c>
      <c r="C12" s="24">
        <v>2879.0</v>
      </c>
      <c r="D12" s="24">
        <v>935.0</v>
      </c>
      <c r="E12" s="24">
        <v>1152.0</v>
      </c>
      <c r="F12" s="24">
        <v>424.0</v>
      </c>
      <c r="G12" s="24">
        <v>40.0</v>
      </c>
      <c r="H12" s="19">
        <f t="shared" si="1"/>
        <v>0.2271042045</v>
      </c>
    </row>
    <row r="13">
      <c r="A13" s="23" t="s">
        <v>18</v>
      </c>
      <c r="B13" s="24">
        <v>947.0</v>
      </c>
      <c r="C13" s="24">
        <v>12677.0</v>
      </c>
      <c r="D13" s="24">
        <v>8581.0</v>
      </c>
      <c r="E13" s="24">
        <v>4954.0</v>
      </c>
      <c r="F13" s="24">
        <v>3557.0</v>
      </c>
      <c r="G13" s="24">
        <v>39.0</v>
      </c>
      <c r="H13" s="19">
        <f t="shared" si="1"/>
        <v>1</v>
      </c>
    </row>
    <row r="14">
      <c r="A14" s="20" t="s">
        <v>19</v>
      </c>
      <c r="B14" s="21"/>
      <c r="C14" s="21"/>
      <c r="D14" s="21"/>
      <c r="E14" s="21"/>
      <c r="F14" s="21"/>
      <c r="G14" s="22"/>
    </row>
    <row r="15">
      <c r="A15" s="23" t="s">
        <v>16</v>
      </c>
      <c r="B15" s="24">
        <v>331.0</v>
      </c>
      <c r="C15" s="24">
        <v>4904.0</v>
      </c>
      <c r="D15" s="24">
        <v>1163.0</v>
      </c>
      <c r="E15" s="24">
        <v>2266.0</v>
      </c>
      <c r="F15" s="24">
        <v>520.0</v>
      </c>
      <c r="G15" s="24">
        <v>46.0</v>
      </c>
      <c r="H15" s="19">
        <f t="shared" ref="H15:H18" si="2">C15/7680</f>
        <v>0.6385416667</v>
      </c>
    </row>
    <row r="16">
      <c r="A16" s="23" t="s">
        <v>17</v>
      </c>
      <c r="B16" s="24">
        <v>235.0</v>
      </c>
      <c r="C16" s="24">
        <v>2104.0</v>
      </c>
      <c r="D16" s="24">
        <v>411.0</v>
      </c>
      <c r="E16" s="24">
        <v>1223.0</v>
      </c>
      <c r="F16" s="24">
        <v>192.0</v>
      </c>
      <c r="G16" s="24">
        <v>58.0</v>
      </c>
      <c r="H16" s="19">
        <f t="shared" si="2"/>
        <v>0.2739583333</v>
      </c>
    </row>
    <row r="17">
      <c r="A17" s="23" t="s">
        <v>20</v>
      </c>
      <c r="B17" s="24">
        <v>121.0</v>
      </c>
      <c r="C17" s="24">
        <v>672.0</v>
      </c>
      <c r="D17" s="24">
        <v>101.0</v>
      </c>
      <c r="E17" s="24">
        <v>502.0</v>
      </c>
      <c r="F17" s="24">
        <v>74.0</v>
      </c>
      <c r="G17" s="24">
        <v>75.0</v>
      </c>
      <c r="H17" s="19">
        <f t="shared" si="2"/>
        <v>0.0875</v>
      </c>
    </row>
    <row r="18">
      <c r="A18" s="23" t="s">
        <v>21</v>
      </c>
      <c r="B18" s="24">
        <v>687.0</v>
      </c>
      <c r="C18" s="24">
        <v>7680.0</v>
      </c>
      <c r="D18" s="24">
        <v>1675.0</v>
      </c>
      <c r="E18" s="24">
        <v>3991.0</v>
      </c>
      <c r="F18" s="24">
        <v>786.0</v>
      </c>
      <c r="G18" s="24">
        <v>52.0</v>
      </c>
      <c r="H18" s="19">
        <f t="shared" si="2"/>
        <v>1</v>
      </c>
    </row>
    <row r="19">
      <c r="A19" s="23" t="s">
        <v>22</v>
      </c>
      <c r="B19" s="24">
        <v>1634.0</v>
      </c>
      <c r="C19" s="24">
        <v>20357.0</v>
      </c>
      <c r="D19" s="24">
        <v>10256.0</v>
      </c>
      <c r="E19" s="24">
        <v>8945.0</v>
      </c>
      <c r="F19" s="24">
        <v>4343.0</v>
      </c>
      <c r="G19" s="24">
        <v>44.0</v>
      </c>
      <c r="H19" s="19"/>
    </row>
    <row r="20">
      <c r="A20" s="25">
        <f>D19/C19</f>
        <v>0.5038070443</v>
      </c>
      <c r="B20" s="2"/>
      <c r="C20" s="25">
        <f>C19/F3</f>
        <v>0.3464490546</v>
      </c>
      <c r="D20" s="25">
        <f>D19/F4</f>
        <v>0.516206966</v>
      </c>
      <c r="E20" s="25">
        <f>E19/F3</f>
        <v>0.1522319985</v>
      </c>
      <c r="F20" s="25">
        <f>F19/F4</f>
        <v>0.2185927119</v>
      </c>
      <c r="G20" s="2"/>
    </row>
    <row r="21">
      <c r="A21" s="26" t="s">
        <v>23</v>
      </c>
      <c r="E21" s="2"/>
      <c r="F21" s="2"/>
      <c r="G21" s="2"/>
      <c r="I21" s="1" t="s">
        <v>24</v>
      </c>
    </row>
    <row r="22">
      <c r="C22" s="19">
        <f t="shared" ref="C22:F22" si="3">C20-K40</f>
        <v>0.02606394595</v>
      </c>
      <c r="D22" s="19">
        <f t="shared" si="3"/>
        <v>0.05794224798</v>
      </c>
      <c r="E22" s="19">
        <f t="shared" si="3"/>
        <v>0.01375451295</v>
      </c>
      <c r="F22" s="19">
        <f t="shared" si="3"/>
        <v>0.03466928662</v>
      </c>
      <c r="I22" s="2"/>
      <c r="J22" s="2"/>
      <c r="K22" s="2"/>
      <c r="L22" s="4" t="s">
        <v>1</v>
      </c>
      <c r="M22" s="2"/>
      <c r="N22" s="4">
        <v>56919.0</v>
      </c>
      <c r="O22" s="4"/>
    </row>
    <row r="23">
      <c r="I23" s="3">
        <v>42916.0</v>
      </c>
      <c r="J23" s="2"/>
      <c r="K23" s="2"/>
      <c r="L23" s="4" t="s">
        <v>2</v>
      </c>
      <c r="M23" s="2"/>
      <c r="N23" s="27">
        <v>19432.0</v>
      </c>
      <c r="O23" s="2"/>
    </row>
    <row r="24">
      <c r="B24" s="17" t="s">
        <v>25</v>
      </c>
      <c r="C24" s="17" t="s">
        <v>26</v>
      </c>
      <c r="D24" s="17" t="s">
        <v>27</v>
      </c>
      <c r="E24" s="17" t="s">
        <v>26</v>
      </c>
      <c r="I24" s="2"/>
      <c r="J24" s="2"/>
      <c r="K24" s="2"/>
      <c r="L24" s="2"/>
      <c r="M24" s="2"/>
      <c r="N24" s="2"/>
      <c r="O24" s="2"/>
    </row>
    <row r="25">
      <c r="A25" s="5" t="s">
        <v>28</v>
      </c>
      <c r="B25" s="24">
        <v>20357.0</v>
      </c>
      <c r="C25" s="24">
        <v>10256.0</v>
      </c>
      <c r="D25" s="24">
        <v>8945.0</v>
      </c>
      <c r="E25" s="24">
        <v>4343.0</v>
      </c>
      <c r="I25" s="28" t="s">
        <v>29</v>
      </c>
    </row>
    <row r="26">
      <c r="A26" s="5" t="s">
        <v>30</v>
      </c>
      <c r="B26" s="24">
        <v>18236.0</v>
      </c>
      <c r="C26" s="24">
        <v>8905.0</v>
      </c>
      <c r="D26" s="24">
        <v>7882.0</v>
      </c>
      <c r="E26" s="24">
        <v>3574.0</v>
      </c>
      <c r="I26" s="7" t="s">
        <v>4</v>
      </c>
      <c r="J26" s="8" t="s">
        <v>5</v>
      </c>
      <c r="K26" s="9" t="s">
        <v>6</v>
      </c>
      <c r="L26" s="10"/>
      <c r="M26" s="9" t="s">
        <v>7</v>
      </c>
      <c r="N26" s="10"/>
      <c r="O26" s="8" t="s">
        <v>8</v>
      </c>
    </row>
    <row r="27">
      <c r="I27" s="11"/>
      <c r="J27" s="12" t="s">
        <v>9</v>
      </c>
      <c r="K27" s="13"/>
      <c r="L27" s="14"/>
      <c r="M27" s="13"/>
      <c r="N27" s="14"/>
      <c r="O27" s="12" t="s">
        <v>10</v>
      </c>
    </row>
    <row r="28">
      <c r="I28" s="15"/>
      <c r="J28" s="16"/>
      <c r="K28" s="17" t="s">
        <v>11</v>
      </c>
      <c r="L28" s="17" t="s">
        <v>12</v>
      </c>
      <c r="M28" s="17" t="s">
        <v>11</v>
      </c>
      <c r="N28" s="17" t="s">
        <v>12</v>
      </c>
      <c r="O28" s="18" t="s">
        <v>13</v>
      </c>
    </row>
    <row r="29">
      <c r="I29" s="20" t="s">
        <v>14</v>
      </c>
      <c r="J29" s="21"/>
      <c r="K29" s="21"/>
      <c r="L29" s="21"/>
      <c r="M29" s="21"/>
      <c r="N29" s="21"/>
      <c r="O29" s="22"/>
    </row>
    <row r="30">
      <c r="H30" s="19">
        <f t="shared" ref="H30:H33" si="4">K30/18236</f>
        <v>0.3136104409</v>
      </c>
      <c r="I30" s="23" t="s">
        <v>15</v>
      </c>
      <c r="J30" s="24">
        <v>387.0</v>
      </c>
      <c r="K30" s="24">
        <v>5719.0</v>
      </c>
      <c r="L30" s="24">
        <v>5048.0</v>
      </c>
      <c r="M30" s="24">
        <v>1992.0</v>
      </c>
      <c r="N30" s="24">
        <v>1808.0</v>
      </c>
      <c r="O30" s="24">
        <v>35.0</v>
      </c>
    </row>
    <row r="31">
      <c r="H31" s="19">
        <f t="shared" si="4"/>
        <v>0.22477517</v>
      </c>
      <c r="I31" s="23" t="s">
        <v>16</v>
      </c>
      <c r="J31" s="24">
        <v>311.0</v>
      </c>
      <c r="K31" s="24">
        <v>4099.0</v>
      </c>
      <c r="L31" s="24">
        <v>2073.0</v>
      </c>
      <c r="M31" s="24">
        <v>1436.0</v>
      </c>
      <c r="N31" s="24">
        <v>847.0</v>
      </c>
      <c r="O31" s="24">
        <v>35.0</v>
      </c>
    </row>
    <row r="32">
      <c r="H32" s="19">
        <f t="shared" si="4"/>
        <v>0.1033121299</v>
      </c>
      <c r="I32" s="23" t="s">
        <v>17</v>
      </c>
      <c r="J32" s="24">
        <v>147.0</v>
      </c>
      <c r="K32" s="24">
        <v>1884.0</v>
      </c>
      <c r="L32" s="24">
        <v>504.0</v>
      </c>
      <c r="M32" s="24">
        <v>705.0</v>
      </c>
      <c r="N32" s="24">
        <v>194.0</v>
      </c>
      <c r="O32" s="24">
        <v>37.0</v>
      </c>
    </row>
    <row r="33">
      <c r="C33">
        <f>C19-K39</f>
        <v>2121</v>
      </c>
      <c r="H33" s="19">
        <f t="shared" si="4"/>
        <v>0.6416977407</v>
      </c>
      <c r="I33" s="23" t="s">
        <v>18</v>
      </c>
      <c r="J33" s="24">
        <v>845.0</v>
      </c>
      <c r="K33" s="24">
        <v>11702.0</v>
      </c>
      <c r="L33" s="24">
        <v>7625.0</v>
      </c>
      <c r="M33" s="24">
        <v>4133.0</v>
      </c>
      <c r="N33" s="24">
        <v>2849.0</v>
      </c>
      <c r="O33" s="24">
        <v>35.0</v>
      </c>
    </row>
    <row r="34">
      <c r="I34" s="20" t="s">
        <v>19</v>
      </c>
      <c r="J34" s="21"/>
      <c r="K34" s="21"/>
      <c r="L34" s="21"/>
      <c r="M34" s="21"/>
      <c r="N34" s="21"/>
      <c r="O34" s="22"/>
    </row>
    <row r="35">
      <c r="I35" s="23" t="s">
        <v>16</v>
      </c>
      <c r="J35" s="24">
        <v>340.0</v>
      </c>
      <c r="K35" s="24">
        <v>4403.0</v>
      </c>
      <c r="L35" s="24">
        <v>887.0</v>
      </c>
      <c r="M35" s="24">
        <v>2468.0</v>
      </c>
      <c r="N35" s="24">
        <v>476.0</v>
      </c>
      <c r="O35" s="24">
        <v>56.0</v>
      </c>
    </row>
    <row r="36">
      <c r="I36" s="23" t="s">
        <v>17</v>
      </c>
      <c r="J36" s="24">
        <v>190.0</v>
      </c>
      <c r="K36" s="24">
        <v>1740.0</v>
      </c>
      <c r="L36" s="24">
        <v>323.0</v>
      </c>
      <c r="M36" s="24">
        <v>1010.0</v>
      </c>
      <c r="N36" s="24">
        <v>208.0</v>
      </c>
      <c r="O36" s="24">
        <v>58.0</v>
      </c>
    </row>
    <row r="37">
      <c r="I37" s="23" t="s">
        <v>20</v>
      </c>
      <c r="J37" s="24">
        <v>73.0</v>
      </c>
      <c r="K37" s="24">
        <v>391.0</v>
      </c>
      <c r="L37" s="24">
        <v>70.0</v>
      </c>
      <c r="M37" s="24">
        <v>271.0</v>
      </c>
      <c r="N37" s="24">
        <v>41.0</v>
      </c>
      <c r="O37" s="24">
        <v>69.0</v>
      </c>
    </row>
    <row r="38">
      <c r="I38" s="23" t="s">
        <v>21</v>
      </c>
      <c r="J38" s="24">
        <v>603.0</v>
      </c>
      <c r="K38" s="24">
        <v>6534.0</v>
      </c>
      <c r="L38" s="24">
        <v>1280.0</v>
      </c>
      <c r="M38" s="24">
        <v>3749.0</v>
      </c>
      <c r="N38" s="24">
        <v>725.0</v>
      </c>
      <c r="O38" s="24">
        <v>57.0</v>
      </c>
    </row>
    <row r="39">
      <c r="I39" s="23" t="s">
        <v>22</v>
      </c>
      <c r="J39" s="24">
        <v>1448.0</v>
      </c>
      <c r="K39" s="24">
        <v>18236.0</v>
      </c>
      <c r="L39" s="24">
        <v>8905.0</v>
      </c>
      <c r="M39" s="24">
        <v>7882.0</v>
      </c>
      <c r="N39" s="24">
        <v>3574.0</v>
      </c>
      <c r="O39" s="24">
        <v>43.0</v>
      </c>
    </row>
    <row r="40">
      <c r="I40" s="2"/>
      <c r="J40" s="2"/>
      <c r="K40" s="25">
        <f>K39/N22</f>
        <v>0.3203851087</v>
      </c>
      <c r="L40" s="25">
        <f>L39/N23</f>
        <v>0.458264718</v>
      </c>
      <c r="M40" s="25">
        <f>M39/N22</f>
        <v>0.1384774855</v>
      </c>
      <c r="N40" s="25">
        <f>N39/N23</f>
        <v>0.1839234253</v>
      </c>
      <c r="O40" s="2"/>
    </row>
    <row r="41">
      <c r="I41" s="26" t="s">
        <v>23</v>
      </c>
      <c r="M41" s="2"/>
      <c r="N41" s="2"/>
      <c r="O41" s="2"/>
    </row>
    <row r="42">
      <c r="Q42" s="1" t="s">
        <v>31</v>
      </c>
      <c r="W42" s="2"/>
      <c r="X42" s="2"/>
    </row>
    <row r="43">
      <c r="Q43" s="2"/>
      <c r="R43" s="2"/>
      <c r="S43" s="2"/>
      <c r="T43" s="2"/>
      <c r="U43" s="2"/>
      <c r="V43" s="2"/>
      <c r="W43" s="2"/>
      <c r="X43" s="2"/>
    </row>
    <row r="44">
      <c r="Q44" s="3">
        <v>43465.0</v>
      </c>
      <c r="R44" s="2"/>
      <c r="S44" s="2"/>
      <c r="T44" s="2"/>
      <c r="U44" s="2"/>
      <c r="V44" s="2"/>
      <c r="W44" s="2"/>
      <c r="X44" s="2"/>
    </row>
    <row r="45">
      <c r="Q45" s="2"/>
      <c r="R45" s="2"/>
      <c r="S45" s="2"/>
      <c r="T45" s="2"/>
      <c r="U45" s="2"/>
      <c r="V45" s="2"/>
      <c r="W45" s="2"/>
      <c r="X45" s="2"/>
    </row>
    <row r="46">
      <c r="K46" s="5" t="s">
        <v>25</v>
      </c>
      <c r="L46" s="5" t="s">
        <v>26</v>
      </c>
      <c r="M46" s="29" t="s">
        <v>32</v>
      </c>
      <c r="Q46" s="30" t="s">
        <v>33</v>
      </c>
      <c r="Z46" s="30" t="s">
        <v>34</v>
      </c>
      <c r="AH46" s="30"/>
      <c r="AI46" s="30"/>
      <c r="AJ46" s="30"/>
      <c r="AK46" s="30"/>
      <c r="AL46" s="30"/>
      <c r="AM46" s="30"/>
      <c r="AN46" s="30"/>
      <c r="AO46" s="30"/>
    </row>
    <row r="47">
      <c r="J47" s="5">
        <v>2012.0</v>
      </c>
      <c r="K47" s="31">
        <v>316.0</v>
      </c>
      <c r="L47" s="31">
        <v>52.0</v>
      </c>
      <c r="M47" s="31"/>
      <c r="N47" s="31"/>
      <c r="Q47" s="7" t="s">
        <v>35</v>
      </c>
      <c r="R47" s="32" t="s">
        <v>36</v>
      </c>
      <c r="S47" s="21"/>
      <c r="T47" s="22"/>
      <c r="U47" s="33"/>
      <c r="V47" s="20" t="s">
        <v>37</v>
      </c>
      <c r="W47" s="21"/>
      <c r="X47" s="22"/>
      <c r="Z47" s="7" t="s">
        <v>35</v>
      </c>
      <c r="AA47" s="32" t="s">
        <v>36</v>
      </c>
      <c r="AB47" s="21"/>
      <c r="AC47" s="22"/>
      <c r="AD47" s="33"/>
      <c r="AE47" s="20" t="s">
        <v>37</v>
      </c>
      <c r="AF47" s="21"/>
      <c r="AG47" s="22"/>
      <c r="AH47" s="34"/>
      <c r="AI47" s="34"/>
      <c r="AJ47" s="34"/>
      <c r="AK47" s="34"/>
      <c r="AL47" s="34"/>
      <c r="AM47" s="34"/>
      <c r="AN47" s="34"/>
      <c r="AO47" s="34"/>
    </row>
    <row r="48">
      <c r="J48" s="5">
        <v>2013.0</v>
      </c>
      <c r="K48" s="31">
        <v>341.0</v>
      </c>
      <c r="L48" s="31">
        <v>53.0</v>
      </c>
      <c r="M48" s="31"/>
      <c r="N48" s="31"/>
      <c r="Q48" s="15"/>
      <c r="R48" s="17" t="s">
        <v>38</v>
      </c>
      <c r="S48" s="17" t="s">
        <v>39</v>
      </c>
      <c r="T48" s="17" t="s">
        <v>40</v>
      </c>
      <c r="U48" s="35"/>
      <c r="V48" s="17" t="s">
        <v>41</v>
      </c>
      <c r="W48" s="17" t="s">
        <v>2</v>
      </c>
      <c r="X48" s="17" t="s">
        <v>40</v>
      </c>
      <c r="Z48" s="15"/>
      <c r="AA48" s="17" t="s">
        <v>38</v>
      </c>
      <c r="AB48" s="17" t="s">
        <v>39</v>
      </c>
      <c r="AC48" s="17" t="s">
        <v>40</v>
      </c>
      <c r="AD48" s="35"/>
      <c r="AE48" s="17" t="s">
        <v>41</v>
      </c>
      <c r="AF48" s="17" t="s">
        <v>2</v>
      </c>
      <c r="AG48" s="17" t="s">
        <v>40</v>
      </c>
      <c r="AH48" s="34"/>
      <c r="AI48" s="34"/>
      <c r="AJ48" s="34"/>
      <c r="AK48" s="34"/>
      <c r="AL48" s="34"/>
      <c r="AM48" s="34"/>
      <c r="AN48" s="34"/>
      <c r="AO48" s="34"/>
    </row>
    <row r="49">
      <c r="J49" s="5">
        <v>2014.0</v>
      </c>
      <c r="K49" s="31">
        <v>413.0</v>
      </c>
      <c r="L49" s="31">
        <v>78.0</v>
      </c>
      <c r="M49" s="31"/>
      <c r="N49" s="31"/>
      <c r="Q49" s="23" t="s">
        <v>42</v>
      </c>
      <c r="R49" s="24">
        <v>2.0</v>
      </c>
      <c r="S49" s="24">
        <v>16.0</v>
      </c>
      <c r="T49" s="24">
        <v>18.0</v>
      </c>
      <c r="U49" s="36">
        <f t="shared" ref="U49:U63" si="7">T49/302</f>
        <v>0.05960264901</v>
      </c>
      <c r="V49" s="24">
        <v>14.0</v>
      </c>
      <c r="W49" s="24">
        <v>4.0</v>
      </c>
      <c r="X49" s="24">
        <v>18.0</v>
      </c>
      <c r="Z49" s="23" t="s">
        <v>42</v>
      </c>
      <c r="AA49" s="24">
        <f t="shared" ref="AA49:AC49" si="5">R49+R70</f>
        <v>5</v>
      </c>
      <c r="AB49" s="24">
        <f t="shared" si="5"/>
        <v>56</v>
      </c>
      <c r="AC49" s="24">
        <f t="shared" si="5"/>
        <v>61</v>
      </c>
      <c r="AD49" s="36"/>
      <c r="AE49" s="24">
        <f t="shared" ref="AE49:AG49" si="6">V49+V70</f>
        <v>50</v>
      </c>
      <c r="AF49" s="24">
        <f t="shared" si="6"/>
        <v>11</v>
      </c>
      <c r="AG49" s="24">
        <f t="shared" si="6"/>
        <v>61</v>
      </c>
      <c r="AH49" s="37"/>
      <c r="AI49" s="37"/>
      <c r="AJ49" s="37"/>
      <c r="AK49" s="37"/>
      <c r="AL49" s="37"/>
      <c r="AM49" s="37"/>
      <c r="AN49" s="37"/>
      <c r="AO49" s="37"/>
    </row>
    <row r="50">
      <c r="J50" s="5">
        <v>2015.0</v>
      </c>
      <c r="K50" s="38">
        <v>424.0</v>
      </c>
      <c r="L50" s="38">
        <v>67.0</v>
      </c>
      <c r="M50" s="31">
        <v>42.0</v>
      </c>
      <c r="N50" s="31">
        <v>246.0</v>
      </c>
      <c r="Q50" s="23" t="s">
        <v>43</v>
      </c>
      <c r="R50" s="24">
        <v>0.0</v>
      </c>
      <c r="S50" s="24">
        <v>2.0</v>
      </c>
      <c r="T50" s="24">
        <v>2.0</v>
      </c>
      <c r="U50" s="36">
        <f t="shared" si="7"/>
        <v>0.006622516556</v>
      </c>
      <c r="V50" s="24">
        <v>2.0</v>
      </c>
      <c r="W50" s="24">
        <v>0.0</v>
      </c>
      <c r="X50" s="24">
        <v>2.0</v>
      </c>
      <c r="Z50" s="23"/>
      <c r="AA50" s="24">
        <f t="shared" ref="AA50:AC50" si="8">R50+R71</f>
        <v>0</v>
      </c>
      <c r="AB50" s="24">
        <f t="shared" si="8"/>
        <v>2</v>
      </c>
      <c r="AC50" s="24">
        <f t="shared" si="8"/>
        <v>2</v>
      </c>
      <c r="AD50" s="36"/>
      <c r="AE50" s="24">
        <f t="shared" ref="AE50:AG50" si="9">V50+V71</f>
        <v>2</v>
      </c>
      <c r="AF50" s="24">
        <f t="shared" si="9"/>
        <v>0</v>
      </c>
      <c r="AG50" s="24">
        <f t="shared" si="9"/>
        <v>2</v>
      </c>
      <c r="AH50" s="37"/>
      <c r="AI50" s="37"/>
      <c r="AJ50" s="37"/>
      <c r="AK50" s="37"/>
      <c r="AL50" s="37"/>
      <c r="AM50" s="37"/>
      <c r="AN50" s="37"/>
      <c r="AO50" s="37"/>
    </row>
    <row r="51">
      <c r="J51" s="5">
        <v>2016.0</v>
      </c>
      <c r="K51" s="38">
        <v>511.0</v>
      </c>
      <c r="L51" s="38">
        <v>71.0</v>
      </c>
      <c r="M51" s="31">
        <v>50.0</v>
      </c>
      <c r="N51" s="31">
        <v>311.0</v>
      </c>
      <c r="Q51" s="23" t="s">
        <v>44</v>
      </c>
      <c r="R51" s="24">
        <v>0.0</v>
      </c>
      <c r="S51" s="24">
        <v>17.0</v>
      </c>
      <c r="T51" s="24">
        <v>17.0</v>
      </c>
      <c r="U51" s="36">
        <f t="shared" si="7"/>
        <v>0.05629139073</v>
      </c>
      <c r="V51" s="24">
        <v>14.0</v>
      </c>
      <c r="W51" s="24">
        <v>3.0</v>
      </c>
      <c r="X51" s="24">
        <v>17.0</v>
      </c>
      <c r="Z51" s="23" t="s">
        <v>44</v>
      </c>
      <c r="AA51" s="24">
        <f t="shared" ref="AA51:AC51" si="10">R51+R72</f>
        <v>0</v>
      </c>
      <c r="AB51" s="24">
        <f t="shared" si="10"/>
        <v>40</v>
      </c>
      <c r="AC51" s="24">
        <f t="shared" si="10"/>
        <v>40</v>
      </c>
      <c r="AD51" s="36"/>
      <c r="AE51" s="24">
        <f t="shared" ref="AE51:AG51" si="11">V51+V72</f>
        <v>35</v>
      </c>
      <c r="AF51" s="24">
        <f t="shared" si="11"/>
        <v>5</v>
      </c>
      <c r="AG51" s="24">
        <f t="shared" si="11"/>
        <v>40</v>
      </c>
      <c r="AH51" s="37"/>
      <c r="AI51" s="37"/>
      <c r="AJ51" s="37"/>
      <c r="AK51" s="37"/>
      <c r="AL51" s="37"/>
      <c r="AM51" s="37"/>
      <c r="AN51" s="37"/>
      <c r="AO51" s="37"/>
    </row>
    <row r="52">
      <c r="J52" s="5">
        <v>2017.0</v>
      </c>
      <c r="K52" s="38">
        <v>499.0</v>
      </c>
      <c r="L52" s="38">
        <v>74.0</v>
      </c>
      <c r="M52" s="31">
        <v>49.0</v>
      </c>
      <c r="N52" s="31">
        <v>290.0</v>
      </c>
      <c r="Q52" s="23" t="s">
        <v>45</v>
      </c>
      <c r="R52" s="24">
        <v>0.0</v>
      </c>
      <c r="S52" s="24">
        <v>2.0</v>
      </c>
      <c r="T52" s="24">
        <v>2.0</v>
      </c>
      <c r="U52" s="36">
        <f t="shared" si="7"/>
        <v>0.006622516556</v>
      </c>
      <c r="V52" s="24">
        <v>2.0</v>
      </c>
      <c r="W52" s="24">
        <v>0.0</v>
      </c>
      <c r="X52" s="24">
        <v>2.0</v>
      </c>
      <c r="Z52" s="23" t="s">
        <v>45</v>
      </c>
      <c r="AA52" s="24">
        <f t="shared" ref="AA52:AC52" si="12">R52+R73</f>
        <v>0</v>
      </c>
      <c r="AB52" s="24">
        <f t="shared" si="12"/>
        <v>5</v>
      </c>
      <c r="AC52" s="24">
        <f t="shared" si="12"/>
        <v>5</v>
      </c>
      <c r="AD52" s="36"/>
      <c r="AE52" s="24">
        <f t="shared" ref="AE52:AG52" si="13">V52+V73</f>
        <v>5</v>
      </c>
      <c r="AF52" s="24">
        <f t="shared" si="13"/>
        <v>0</v>
      </c>
      <c r="AG52" s="24">
        <f t="shared" si="13"/>
        <v>5</v>
      </c>
      <c r="AH52" s="37"/>
      <c r="AI52" s="37"/>
      <c r="AJ52" s="37"/>
      <c r="AK52" s="37"/>
      <c r="AL52" s="37"/>
      <c r="AM52" s="37"/>
      <c r="AN52" s="37"/>
      <c r="AO52" s="37"/>
    </row>
    <row r="53">
      <c r="J53" s="5">
        <v>2018.0</v>
      </c>
      <c r="K53" s="38">
        <v>714.0</v>
      </c>
      <c r="L53" s="38">
        <v>96.0</v>
      </c>
      <c r="M53" s="31">
        <v>53.0</v>
      </c>
      <c r="N53" s="31">
        <v>412.0</v>
      </c>
      <c r="Q53" s="23" t="s">
        <v>46</v>
      </c>
      <c r="R53" s="24">
        <v>2.0</v>
      </c>
      <c r="S53" s="24">
        <v>52.0</v>
      </c>
      <c r="T53" s="24">
        <v>54.0</v>
      </c>
      <c r="U53" s="36">
        <f t="shared" si="7"/>
        <v>0.178807947</v>
      </c>
      <c r="V53" s="24">
        <v>51.0</v>
      </c>
      <c r="W53" s="24">
        <v>3.0</v>
      </c>
      <c r="X53" s="24">
        <v>54.0</v>
      </c>
      <c r="Z53" s="23" t="s">
        <v>46</v>
      </c>
      <c r="AA53" s="24">
        <f t="shared" ref="AA53:AC53" si="14">R53+R74</f>
        <v>7</v>
      </c>
      <c r="AB53" s="24">
        <f t="shared" si="14"/>
        <v>107</v>
      </c>
      <c r="AC53" s="24">
        <f t="shared" si="14"/>
        <v>114</v>
      </c>
      <c r="AD53" s="36"/>
      <c r="AE53" s="24">
        <f t="shared" ref="AE53:AG53" si="15">V53+V74</f>
        <v>102</v>
      </c>
      <c r="AF53" s="24">
        <f t="shared" si="15"/>
        <v>12</v>
      </c>
      <c r="AG53" s="24">
        <f t="shared" si="15"/>
        <v>114</v>
      </c>
      <c r="AH53" s="37"/>
      <c r="AI53" s="37"/>
      <c r="AJ53" s="37"/>
      <c r="AK53" s="37"/>
      <c r="AL53" s="37"/>
      <c r="AM53" s="37"/>
      <c r="AN53" s="37"/>
      <c r="AO53" s="37"/>
    </row>
    <row r="54">
      <c r="Q54" s="23" t="s">
        <v>47</v>
      </c>
      <c r="R54" s="24">
        <v>0.0</v>
      </c>
      <c r="S54" s="24">
        <v>1.0</v>
      </c>
      <c r="T54" s="24">
        <v>1.0</v>
      </c>
      <c r="U54" s="36">
        <f t="shared" si="7"/>
        <v>0.003311258278</v>
      </c>
      <c r="V54" s="24">
        <v>1.0</v>
      </c>
      <c r="W54" s="24">
        <v>0.0</v>
      </c>
      <c r="X54" s="24">
        <v>1.0</v>
      </c>
      <c r="Z54" s="23" t="s">
        <v>47</v>
      </c>
      <c r="AA54" s="24">
        <f t="shared" ref="AA54:AC54" si="16">R54+R75</f>
        <v>0</v>
      </c>
      <c r="AB54" s="24">
        <f t="shared" si="16"/>
        <v>4</v>
      </c>
      <c r="AC54" s="24">
        <f t="shared" si="16"/>
        <v>4</v>
      </c>
      <c r="AD54" s="36"/>
      <c r="AE54" s="24">
        <f t="shared" ref="AE54:AG54" si="17">V54+V75</f>
        <v>4</v>
      </c>
      <c r="AF54" s="24">
        <f t="shared" si="17"/>
        <v>0</v>
      </c>
      <c r="AG54" s="24">
        <f t="shared" si="17"/>
        <v>4</v>
      </c>
      <c r="AH54" s="37"/>
      <c r="AI54" s="37"/>
      <c r="AJ54" s="37"/>
      <c r="AK54" s="37"/>
      <c r="AL54" s="37"/>
      <c r="AM54" s="37"/>
      <c r="AN54" s="37"/>
      <c r="AO54" s="37"/>
    </row>
    <row r="55">
      <c r="Q55" s="23" t="s">
        <v>48</v>
      </c>
      <c r="R55" s="24">
        <v>0.0</v>
      </c>
      <c r="S55" s="24">
        <v>7.0</v>
      </c>
      <c r="T55" s="24">
        <v>7.0</v>
      </c>
      <c r="U55" s="36">
        <f t="shared" si="7"/>
        <v>0.02317880795</v>
      </c>
      <c r="V55" s="24">
        <v>5.0</v>
      </c>
      <c r="W55" s="24">
        <v>2.0</v>
      </c>
      <c r="X55" s="24">
        <v>7.0</v>
      </c>
      <c r="Z55" s="23" t="s">
        <v>48</v>
      </c>
      <c r="AA55" s="24">
        <f t="shared" ref="AA55:AC55" si="18">R55+R76</f>
        <v>0</v>
      </c>
      <c r="AB55" s="24">
        <f t="shared" si="18"/>
        <v>14</v>
      </c>
      <c r="AC55" s="24">
        <f t="shared" si="18"/>
        <v>14</v>
      </c>
      <c r="AD55" s="36"/>
      <c r="AE55" s="24">
        <f t="shared" ref="AE55:AG55" si="19">V55+V76</f>
        <v>12</v>
      </c>
      <c r="AF55" s="24">
        <f t="shared" si="19"/>
        <v>2</v>
      </c>
      <c r="AG55" s="24">
        <f t="shared" si="19"/>
        <v>14</v>
      </c>
      <c r="AH55" s="37"/>
      <c r="AI55" s="37"/>
      <c r="AJ55" s="37"/>
      <c r="AK55" s="37"/>
      <c r="AL55" s="37"/>
      <c r="AM55" s="37"/>
      <c r="AN55" s="37"/>
      <c r="AO55" s="37"/>
    </row>
    <row r="56">
      <c r="Q56" s="23" t="s">
        <v>49</v>
      </c>
      <c r="R56" s="24">
        <v>3.0</v>
      </c>
      <c r="S56" s="24">
        <v>75.0</v>
      </c>
      <c r="T56" s="24">
        <v>78.0</v>
      </c>
      <c r="U56" s="36">
        <f t="shared" si="7"/>
        <v>0.2582781457</v>
      </c>
      <c r="V56" s="24">
        <v>60.0</v>
      </c>
      <c r="W56" s="24">
        <v>18.0</v>
      </c>
      <c r="X56" s="24">
        <v>78.0</v>
      </c>
      <c r="Z56" s="23" t="s">
        <v>49</v>
      </c>
      <c r="AA56" s="24">
        <f t="shared" ref="AA56:AC56" si="20">R56+R77</f>
        <v>9</v>
      </c>
      <c r="AB56" s="24">
        <f t="shared" si="20"/>
        <v>155</v>
      </c>
      <c r="AC56" s="24">
        <f t="shared" si="20"/>
        <v>164</v>
      </c>
      <c r="AD56" s="36"/>
      <c r="AE56" s="24">
        <f t="shared" ref="AE56:AG56" si="21">V56+V77</f>
        <v>132</v>
      </c>
      <c r="AF56" s="24">
        <f t="shared" si="21"/>
        <v>32</v>
      </c>
      <c r="AG56" s="24">
        <f t="shared" si="21"/>
        <v>164</v>
      </c>
      <c r="AH56" s="37"/>
      <c r="AI56" s="37"/>
      <c r="AJ56" s="37"/>
      <c r="AK56" s="37"/>
      <c r="AL56" s="37"/>
      <c r="AM56" s="37"/>
      <c r="AN56" s="37"/>
      <c r="AO56" s="37"/>
    </row>
    <row r="57">
      <c r="Q57" s="23" t="s">
        <v>50</v>
      </c>
      <c r="R57" s="24">
        <v>0.0</v>
      </c>
      <c r="S57" s="24">
        <v>4.0</v>
      </c>
      <c r="T57" s="24">
        <v>4.0</v>
      </c>
      <c r="U57" s="36">
        <f t="shared" si="7"/>
        <v>0.01324503311</v>
      </c>
      <c r="V57" s="24">
        <v>2.0</v>
      </c>
      <c r="W57" s="24">
        <v>2.0</v>
      </c>
      <c r="X57" s="24">
        <v>4.0</v>
      </c>
      <c r="Z57" s="23" t="s">
        <v>50</v>
      </c>
      <c r="AA57" s="24">
        <f t="shared" ref="AA57:AC57" si="22">R57+R78</f>
        <v>0</v>
      </c>
      <c r="AB57" s="24">
        <f t="shared" si="22"/>
        <v>8</v>
      </c>
      <c r="AC57" s="24">
        <f t="shared" si="22"/>
        <v>8</v>
      </c>
      <c r="AD57" s="36"/>
      <c r="AE57" s="24">
        <f t="shared" ref="AE57:AG57" si="23">V57+V78</f>
        <v>6</v>
      </c>
      <c r="AF57" s="24">
        <f t="shared" si="23"/>
        <v>2</v>
      </c>
      <c r="AG57" s="24">
        <f t="shared" si="23"/>
        <v>8</v>
      </c>
      <c r="AH57" s="37"/>
      <c r="AI57" s="37"/>
      <c r="AJ57" s="37"/>
      <c r="AK57" s="37"/>
      <c r="AL57" s="37"/>
      <c r="AM57" s="37"/>
      <c r="AN57" s="37"/>
      <c r="AO57" s="37"/>
    </row>
    <row r="58">
      <c r="Q58" s="23" t="s">
        <v>51</v>
      </c>
      <c r="R58" s="24">
        <v>0.0</v>
      </c>
      <c r="S58" s="24">
        <v>1.0</v>
      </c>
      <c r="T58" s="24">
        <v>1.0</v>
      </c>
      <c r="U58" s="36">
        <f t="shared" si="7"/>
        <v>0.003311258278</v>
      </c>
      <c r="V58" s="24">
        <v>1.0</v>
      </c>
      <c r="W58" s="24">
        <v>0.0</v>
      </c>
      <c r="X58" s="24">
        <v>1.0</v>
      </c>
      <c r="Z58" s="23" t="s">
        <v>51</v>
      </c>
      <c r="AA58" s="24">
        <f t="shared" ref="AA58:AC58" si="24">R58+R79</f>
        <v>0</v>
      </c>
      <c r="AB58" s="24">
        <f t="shared" si="24"/>
        <v>3</v>
      </c>
      <c r="AC58" s="24">
        <f t="shared" si="24"/>
        <v>3</v>
      </c>
      <c r="AD58" s="36"/>
      <c r="AE58" s="24">
        <f t="shared" ref="AE58:AG58" si="25">V58+V79</f>
        <v>2</v>
      </c>
      <c r="AF58" s="24">
        <f t="shared" si="25"/>
        <v>1</v>
      </c>
      <c r="AG58" s="24">
        <f t="shared" si="25"/>
        <v>3</v>
      </c>
      <c r="AH58" s="37"/>
      <c r="AI58" s="37"/>
      <c r="AJ58" s="37"/>
      <c r="AK58" s="37"/>
      <c r="AL58" s="37"/>
      <c r="AM58" s="37"/>
      <c r="AN58" s="37"/>
      <c r="AO58" s="37"/>
    </row>
    <row r="59">
      <c r="Q59" s="23" t="s">
        <v>52</v>
      </c>
      <c r="R59" s="24">
        <v>0.0</v>
      </c>
      <c r="S59" s="24">
        <v>2.0</v>
      </c>
      <c r="T59" s="24">
        <v>2.0</v>
      </c>
      <c r="U59" s="36">
        <f t="shared" si="7"/>
        <v>0.006622516556</v>
      </c>
      <c r="V59" s="24">
        <v>2.0</v>
      </c>
      <c r="W59" s="24">
        <v>0.0</v>
      </c>
      <c r="X59" s="24">
        <v>2.0</v>
      </c>
      <c r="Z59" s="23" t="s">
        <v>52</v>
      </c>
      <c r="AA59" s="24">
        <f t="shared" ref="AA59:AC59" si="26">R59+R80</f>
        <v>0</v>
      </c>
      <c r="AB59" s="24">
        <f t="shared" si="26"/>
        <v>3</v>
      </c>
      <c r="AC59" s="24">
        <f t="shared" si="26"/>
        <v>3</v>
      </c>
      <c r="AD59" s="36"/>
      <c r="AE59" s="24">
        <f t="shared" ref="AE59:AG59" si="27">V59+V80</f>
        <v>3</v>
      </c>
      <c r="AF59" s="24">
        <f t="shared" si="27"/>
        <v>0</v>
      </c>
      <c r="AG59" s="24">
        <f t="shared" si="27"/>
        <v>3</v>
      </c>
      <c r="AH59" s="37"/>
      <c r="AI59" s="37"/>
      <c r="AJ59" s="37"/>
      <c r="AK59" s="37"/>
      <c r="AL59" s="37"/>
      <c r="AM59" s="37"/>
      <c r="AN59" s="37"/>
      <c r="AO59" s="37"/>
    </row>
    <row r="60">
      <c r="Q60" s="23" t="s">
        <v>53</v>
      </c>
      <c r="R60" s="24">
        <v>2.0</v>
      </c>
      <c r="S60" s="24">
        <v>81.0</v>
      </c>
      <c r="T60" s="24">
        <v>83.0</v>
      </c>
      <c r="U60" s="36">
        <f t="shared" si="7"/>
        <v>0.2748344371</v>
      </c>
      <c r="V60" s="24">
        <v>80.0</v>
      </c>
      <c r="W60" s="24">
        <v>3.0</v>
      </c>
      <c r="X60" s="24">
        <v>83.0</v>
      </c>
      <c r="Z60" s="23" t="s">
        <v>53</v>
      </c>
      <c r="AA60" s="24">
        <f t="shared" ref="AA60:AC60" si="28">R60+R81</f>
        <v>5</v>
      </c>
      <c r="AB60" s="24">
        <f t="shared" si="28"/>
        <v>186</v>
      </c>
      <c r="AC60" s="24">
        <f t="shared" si="28"/>
        <v>191</v>
      </c>
      <c r="AD60" s="36"/>
      <c r="AE60" s="24">
        <f t="shared" ref="AE60:AG60" si="29">V60+V81</f>
        <v>170</v>
      </c>
      <c r="AF60" s="24">
        <f t="shared" si="29"/>
        <v>21</v>
      </c>
      <c r="AG60" s="24">
        <f t="shared" si="29"/>
        <v>191</v>
      </c>
      <c r="AH60" s="37"/>
      <c r="AI60" s="37"/>
      <c r="AJ60" s="37"/>
      <c r="AK60" s="37"/>
      <c r="AL60" s="37"/>
      <c r="AM60" s="37"/>
      <c r="AN60" s="37"/>
      <c r="AO60" s="37"/>
    </row>
    <row r="61">
      <c r="Q61" s="23" t="s">
        <v>54</v>
      </c>
      <c r="R61" s="24">
        <v>0.0</v>
      </c>
      <c r="S61" s="24">
        <v>1.0</v>
      </c>
      <c r="T61" s="24">
        <v>1.0</v>
      </c>
      <c r="U61" s="36">
        <f t="shared" si="7"/>
        <v>0.003311258278</v>
      </c>
      <c r="V61" s="24">
        <v>0.0</v>
      </c>
      <c r="W61" s="24">
        <v>1.0</v>
      </c>
      <c r="X61" s="24">
        <v>1.0</v>
      </c>
      <c r="Z61" s="23" t="s">
        <v>54</v>
      </c>
      <c r="AA61" s="24">
        <f t="shared" ref="AA61:AC61" si="30">R61+R82</f>
        <v>0</v>
      </c>
      <c r="AB61" s="24">
        <f t="shared" si="30"/>
        <v>7</v>
      </c>
      <c r="AC61" s="24">
        <f t="shared" si="30"/>
        <v>7</v>
      </c>
      <c r="AD61" s="36"/>
      <c r="AE61" s="24">
        <f t="shared" ref="AE61:AG61" si="31">V61+V82</f>
        <v>6</v>
      </c>
      <c r="AF61" s="24">
        <f t="shared" si="31"/>
        <v>1</v>
      </c>
      <c r="AG61" s="24">
        <f t="shared" si="31"/>
        <v>7</v>
      </c>
      <c r="AH61" s="37"/>
      <c r="AI61" s="37"/>
      <c r="AJ61" s="37"/>
      <c r="AK61" s="37"/>
      <c r="AL61" s="37"/>
      <c r="AM61" s="37"/>
      <c r="AN61" s="37"/>
      <c r="AO61" s="37"/>
    </row>
    <row r="62">
      <c r="Q62" s="23" t="s">
        <v>55</v>
      </c>
      <c r="R62" s="24">
        <v>0.0</v>
      </c>
      <c r="S62" s="24">
        <v>32.0</v>
      </c>
      <c r="T62" s="24">
        <v>32.0</v>
      </c>
      <c r="U62" s="36">
        <f t="shared" si="7"/>
        <v>0.1059602649</v>
      </c>
      <c r="V62" s="24">
        <v>25.0</v>
      </c>
      <c r="W62" s="24">
        <v>7.0</v>
      </c>
      <c r="X62" s="24">
        <v>32.0</v>
      </c>
      <c r="Z62" s="23" t="s">
        <v>55</v>
      </c>
      <c r="AA62" s="24">
        <f t="shared" ref="AA62:AC62" si="32">R62+R83</f>
        <v>0</v>
      </c>
      <c r="AB62" s="24">
        <f t="shared" si="32"/>
        <v>98</v>
      </c>
      <c r="AC62" s="24">
        <f t="shared" si="32"/>
        <v>98</v>
      </c>
      <c r="AD62" s="36"/>
      <c r="AE62" s="24">
        <f t="shared" ref="AE62:AG62" si="33">V62+V83</f>
        <v>89</v>
      </c>
      <c r="AF62" s="24">
        <f t="shared" si="33"/>
        <v>9</v>
      </c>
      <c r="AG62" s="24">
        <f t="shared" si="33"/>
        <v>98</v>
      </c>
      <c r="AH62" s="37"/>
      <c r="AI62" s="37"/>
      <c r="AJ62" s="37"/>
      <c r="AK62" s="37"/>
      <c r="AL62" s="37"/>
      <c r="AM62" s="37"/>
      <c r="AN62" s="37"/>
      <c r="AO62" s="37"/>
    </row>
    <row r="63">
      <c r="L63" s="5">
        <v>2015.0</v>
      </c>
      <c r="M63" s="31">
        <v>178.0</v>
      </c>
      <c r="N63" s="31">
        <v>25.0</v>
      </c>
      <c r="Q63" s="23" t="s">
        <v>40</v>
      </c>
      <c r="R63" s="24">
        <v>9.0</v>
      </c>
      <c r="S63" s="24">
        <v>293.0</v>
      </c>
      <c r="T63" s="24">
        <v>302.0</v>
      </c>
      <c r="U63" s="36">
        <f t="shared" si="7"/>
        <v>1</v>
      </c>
      <c r="V63" s="24">
        <v>259.0</v>
      </c>
      <c r="W63" s="24">
        <v>43.0</v>
      </c>
      <c r="X63" s="24">
        <v>302.0</v>
      </c>
      <c r="Z63" s="23" t="s">
        <v>40</v>
      </c>
      <c r="AA63" s="24">
        <f t="shared" ref="AA63:AC63" si="34">R63+R84</f>
        <v>26</v>
      </c>
      <c r="AB63" s="24">
        <f t="shared" si="34"/>
        <v>688</v>
      </c>
      <c r="AC63" s="24">
        <f t="shared" si="34"/>
        <v>714</v>
      </c>
      <c r="AD63" s="36"/>
      <c r="AE63" s="24">
        <f t="shared" ref="AE63:AG63" si="35">V63+V84</f>
        <v>618</v>
      </c>
      <c r="AF63" s="24">
        <f t="shared" si="35"/>
        <v>96</v>
      </c>
      <c r="AG63" s="24">
        <f t="shared" si="35"/>
        <v>714</v>
      </c>
      <c r="AH63" s="37"/>
      <c r="AI63" s="37"/>
      <c r="AJ63" s="37"/>
      <c r="AK63" s="37"/>
      <c r="AL63" s="37"/>
      <c r="AM63" s="37"/>
      <c r="AN63" s="37"/>
      <c r="AO63" s="37"/>
    </row>
    <row r="64">
      <c r="Q64" s="2"/>
      <c r="R64" s="39">
        <f>R63/T63</f>
        <v>0.0298013245</v>
      </c>
      <c r="S64" s="2"/>
      <c r="T64" s="2"/>
      <c r="U64" s="2"/>
      <c r="V64" s="2"/>
      <c r="W64" s="36">
        <f>W63/X63</f>
        <v>0.142384106</v>
      </c>
      <c r="X64" s="2"/>
      <c r="Z64" s="23"/>
      <c r="AA64" s="39">
        <f>AA63/AC63</f>
        <v>0.03641456583</v>
      </c>
      <c r="AE64" s="24"/>
      <c r="AF64" s="36">
        <f>AF63/AG63</f>
        <v>0.1344537815</v>
      </c>
      <c r="AG64" s="36"/>
      <c r="AH64" s="40"/>
      <c r="AI64" s="40"/>
      <c r="AJ64" s="40"/>
      <c r="AK64" s="40"/>
      <c r="AL64" s="40"/>
      <c r="AM64" s="40"/>
      <c r="AN64" s="40"/>
      <c r="AO64" s="40"/>
    </row>
    <row r="65">
      <c r="Q65" s="41"/>
      <c r="R65" s="2"/>
      <c r="S65" s="2"/>
      <c r="T65" s="2"/>
      <c r="U65" s="2"/>
      <c r="V65" s="2"/>
      <c r="W65" s="2"/>
      <c r="X65" s="2"/>
    </row>
    <row r="66">
      <c r="Q66" s="2"/>
      <c r="R66" s="2"/>
      <c r="S66" s="2"/>
      <c r="T66" s="2"/>
      <c r="U66" s="2"/>
      <c r="V66" s="2"/>
      <c r="W66" s="2"/>
      <c r="X66" s="2"/>
    </row>
    <row r="67">
      <c r="Q67" s="30" t="s">
        <v>56</v>
      </c>
    </row>
    <row r="68">
      <c r="Q68" s="7" t="s">
        <v>35</v>
      </c>
      <c r="R68" s="32" t="s">
        <v>36</v>
      </c>
      <c r="S68" s="21"/>
      <c r="T68" s="22"/>
      <c r="U68" s="33"/>
      <c r="V68" s="20" t="s">
        <v>37</v>
      </c>
      <c r="W68" s="21"/>
      <c r="X68" s="22"/>
    </row>
    <row r="69">
      <c r="Q69" s="15"/>
      <c r="R69" s="17" t="s">
        <v>38</v>
      </c>
      <c r="S69" s="17" t="s">
        <v>39</v>
      </c>
      <c r="T69" s="17" t="s">
        <v>40</v>
      </c>
      <c r="U69" s="42"/>
      <c r="V69" s="17" t="s">
        <v>41</v>
      </c>
      <c r="W69" s="17" t="s">
        <v>2</v>
      </c>
      <c r="X69" s="17" t="s">
        <v>40</v>
      </c>
    </row>
    <row r="70">
      <c r="Q70" s="23" t="s">
        <v>42</v>
      </c>
      <c r="R70" s="24">
        <v>3.0</v>
      </c>
      <c r="S70" s="24">
        <v>40.0</v>
      </c>
      <c r="T70" s="24">
        <v>43.0</v>
      </c>
      <c r="U70" s="36">
        <f t="shared" ref="U70:U84" si="36">T70/412</f>
        <v>0.104368932</v>
      </c>
      <c r="V70" s="24">
        <v>36.0</v>
      </c>
      <c r="W70" s="24">
        <v>7.0</v>
      </c>
      <c r="X70" s="24">
        <v>43.0</v>
      </c>
    </row>
    <row r="71">
      <c r="Q71" s="23"/>
      <c r="R71" s="24"/>
      <c r="S71" s="24"/>
      <c r="T71" s="24"/>
      <c r="U71" s="36">
        <f t="shared" si="36"/>
        <v>0</v>
      </c>
      <c r="V71" s="24"/>
      <c r="W71" s="24"/>
      <c r="X71" s="24"/>
    </row>
    <row r="72">
      <c r="Q72" s="23" t="s">
        <v>44</v>
      </c>
      <c r="R72" s="24">
        <v>0.0</v>
      </c>
      <c r="S72" s="24">
        <v>23.0</v>
      </c>
      <c r="T72" s="24">
        <v>23.0</v>
      </c>
      <c r="U72" s="36">
        <f t="shared" si="36"/>
        <v>0.05582524272</v>
      </c>
      <c r="V72" s="24">
        <v>21.0</v>
      </c>
      <c r="W72" s="24">
        <v>2.0</v>
      </c>
      <c r="X72" s="24">
        <v>23.0</v>
      </c>
    </row>
    <row r="73">
      <c r="Q73" s="23" t="s">
        <v>45</v>
      </c>
      <c r="R73" s="24">
        <v>0.0</v>
      </c>
      <c r="S73" s="24">
        <v>3.0</v>
      </c>
      <c r="T73" s="24">
        <v>3.0</v>
      </c>
      <c r="U73" s="36">
        <f t="shared" si="36"/>
        <v>0.007281553398</v>
      </c>
      <c r="V73" s="24">
        <v>3.0</v>
      </c>
      <c r="W73" s="24">
        <v>0.0</v>
      </c>
      <c r="X73" s="24">
        <v>3.0</v>
      </c>
    </row>
    <row r="74">
      <c r="Q74" s="23" t="s">
        <v>46</v>
      </c>
      <c r="R74" s="24">
        <v>5.0</v>
      </c>
      <c r="S74" s="24">
        <v>55.0</v>
      </c>
      <c r="T74" s="24">
        <v>60.0</v>
      </c>
      <c r="U74" s="36">
        <f t="shared" si="36"/>
        <v>0.145631068</v>
      </c>
      <c r="V74" s="24">
        <v>51.0</v>
      </c>
      <c r="W74" s="24">
        <v>9.0</v>
      </c>
      <c r="X74" s="24">
        <v>60.0</v>
      </c>
    </row>
    <row r="75">
      <c r="Q75" s="23" t="s">
        <v>47</v>
      </c>
      <c r="R75" s="24">
        <v>0.0</v>
      </c>
      <c r="S75" s="24">
        <v>3.0</v>
      </c>
      <c r="T75" s="24">
        <v>3.0</v>
      </c>
      <c r="U75" s="36">
        <f t="shared" si="36"/>
        <v>0.007281553398</v>
      </c>
      <c r="V75" s="24">
        <v>3.0</v>
      </c>
      <c r="W75" s="24">
        <v>0.0</v>
      </c>
      <c r="X75" s="24">
        <v>3.0</v>
      </c>
    </row>
    <row r="76">
      <c r="Q76" s="23" t="s">
        <v>48</v>
      </c>
      <c r="R76" s="24">
        <v>0.0</v>
      </c>
      <c r="S76" s="24">
        <v>7.0</v>
      </c>
      <c r="T76" s="24">
        <v>7.0</v>
      </c>
      <c r="U76" s="36">
        <f t="shared" si="36"/>
        <v>0.01699029126</v>
      </c>
      <c r="V76" s="24">
        <v>7.0</v>
      </c>
      <c r="W76" s="24">
        <v>0.0</v>
      </c>
      <c r="X76" s="24">
        <v>7.0</v>
      </c>
    </row>
    <row r="77">
      <c r="Q77" s="23" t="s">
        <v>49</v>
      </c>
      <c r="R77" s="24">
        <v>6.0</v>
      </c>
      <c r="S77" s="24">
        <v>80.0</v>
      </c>
      <c r="T77" s="24">
        <v>86.0</v>
      </c>
      <c r="U77" s="36">
        <f t="shared" si="36"/>
        <v>0.2087378641</v>
      </c>
      <c r="V77" s="24">
        <v>72.0</v>
      </c>
      <c r="W77" s="24">
        <v>14.0</v>
      </c>
      <c r="X77" s="24">
        <v>86.0</v>
      </c>
    </row>
    <row r="78">
      <c r="Q78" s="23" t="s">
        <v>50</v>
      </c>
      <c r="R78" s="24">
        <v>0.0</v>
      </c>
      <c r="S78" s="24">
        <v>4.0</v>
      </c>
      <c r="T78" s="24">
        <v>4.0</v>
      </c>
      <c r="U78" s="36">
        <f t="shared" si="36"/>
        <v>0.009708737864</v>
      </c>
      <c r="V78" s="24">
        <v>4.0</v>
      </c>
      <c r="W78" s="24">
        <v>0.0</v>
      </c>
      <c r="X78" s="24">
        <v>4.0</v>
      </c>
    </row>
    <row r="79">
      <c r="Q79" s="23" t="s">
        <v>51</v>
      </c>
      <c r="R79" s="24">
        <v>0.0</v>
      </c>
      <c r="S79" s="24">
        <v>2.0</v>
      </c>
      <c r="T79" s="24">
        <v>2.0</v>
      </c>
      <c r="U79" s="36">
        <f t="shared" si="36"/>
        <v>0.004854368932</v>
      </c>
      <c r="V79" s="24">
        <v>1.0</v>
      </c>
      <c r="W79" s="24">
        <v>1.0</v>
      </c>
      <c r="X79" s="24">
        <v>2.0</v>
      </c>
    </row>
    <row r="80">
      <c r="Q80" s="23" t="s">
        <v>52</v>
      </c>
      <c r="R80" s="24">
        <v>0.0</v>
      </c>
      <c r="S80" s="24">
        <v>1.0</v>
      </c>
      <c r="T80" s="24">
        <v>1.0</v>
      </c>
      <c r="U80" s="36">
        <f t="shared" si="36"/>
        <v>0.002427184466</v>
      </c>
      <c r="V80" s="24">
        <v>1.0</v>
      </c>
      <c r="W80" s="24">
        <v>0.0</v>
      </c>
      <c r="X80" s="24">
        <v>1.0</v>
      </c>
    </row>
    <row r="81">
      <c r="Q81" s="23" t="s">
        <v>53</v>
      </c>
      <c r="R81" s="24">
        <v>3.0</v>
      </c>
      <c r="S81" s="24">
        <v>105.0</v>
      </c>
      <c r="T81" s="24">
        <v>108.0</v>
      </c>
      <c r="U81" s="36">
        <f t="shared" si="36"/>
        <v>0.2621359223</v>
      </c>
      <c r="V81" s="24">
        <v>90.0</v>
      </c>
      <c r="W81" s="24">
        <v>18.0</v>
      </c>
      <c r="X81" s="24">
        <v>108.0</v>
      </c>
    </row>
    <row r="82">
      <c r="Q82" s="23" t="s">
        <v>54</v>
      </c>
      <c r="R82" s="24">
        <v>0.0</v>
      </c>
      <c r="S82" s="24">
        <v>6.0</v>
      </c>
      <c r="T82" s="24">
        <v>6.0</v>
      </c>
      <c r="U82" s="36">
        <f t="shared" si="36"/>
        <v>0.0145631068</v>
      </c>
      <c r="V82" s="24">
        <v>6.0</v>
      </c>
      <c r="W82" s="24">
        <v>0.0</v>
      </c>
      <c r="X82" s="24">
        <v>6.0</v>
      </c>
    </row>
    <row r="83">
      <c r="Q83" s="23" t="s">
        <v>55</v>
      </c>
      <c r="R83" s="24">
        <v>0.0</v>
      </c>
      <c r="S83" s="24">
        <v>66.0</v>
      </c>
      <c r="T83" s="24">
        <v>66.0</v>
      </c>
      <c r="U83" s="36">
        <f t="shared" si="36"/>
        <v>0.1601941748</v>
      </c>
      <c r="V83" s="24">
        <v>64.0</v>
      </c>
      <c r="W83" s="24">
        <v>2.0</v>
      </c>
      <c r="X83" s="24">
        <v>66.0</v>
      </c>
    </row>
    <row r="84">
      <c r="Q84" s="23" t="s">
        <v>40</v>
      </c>
      <c r="R84" s="24">
        <v>17.0</v>
      </c>
      <c r="S84" s="24">
        <v>395.0</v>
      </c>
      <c r="T84" s="24">
        <v>412.0</v>
      </c>
      <c r="U84" s="36">
        <f t="shared" si="36"/>
        <v>1</v>
      </c>
      <c r="V84" s="24">
        <v>359.0</v>
      </c>
      <c r="W84" s="24">
        <v>53.0</v>
      </c>
      <c r="X84" s="24">
        <v>412.0</v>
      </c>
    </row>
    <row r="85">
      <c r="Q85" s="2"/>
      <c r="R85" s="39">
        <f>R84/T84</f>
        <v>0.04126213592</v>
      </c>
      <c r="S85" s="2"/>
      <c r="T85" s="2"/>
      <c r="U85" s="2"/>
      <c r="V85" s="2"/>
      <c r="W85" s="2"/>
      <c r="X85" s="2"/>
    </row>
    <row r="86">
      <c r="Q86" s="41"/>
      <c r="R86" s="2"/>
      <c r="S86" s="2"/>
      <c r="T86" s="2"/>
      <c r="U86" s="2"/>
      <c r="V86" s="2"/>
      <c r="W86" s="2"/>
      <c r="X86" s="2"/>
    </row>
    <row r="87">
      <c r="Q87" s="2"/>
      <c r="R87" s="2"/>
      <c r="S87" s="2"/>
      <c r="T87" s="2"/>
      <c r="U87" s="2"/>
      <c r="V87" s="2"/>
      <c r="W87" s="2"/>
      <c r="X87" s="2"/>
    </row>
    <row r="88">
      <c r="Q88" s="30" t="s">
        <v>57</v>
      </c>
      <c r="U88" s="2"/>
      <c r="V88" s="2"/>
      <c r="W88" s="2"/>
      <c r="X88" s="2"/>
    </row>
    <row r="89">
      <c r="Q89" s="7" t="s">
        <v>35</v>
      </c>
      <c r="R89" s="32" t="s">
        <v>36</v>
      </c>
      <c r="S89" s="21"/>
      <c r="T89" s="22"/>
      <c r="U89" s="43"/>
      <c r="V89" s="2"/>
      <c r="W89" s="2"/>
      <c r="X89" s="2"/>
    </row>
    <row r="90">
      <c r="Q90" s="15"/>
      <c r="R90" s="17" t="s">
        <v>38</v>
      </c>
      <c r="S90" s="17" t="s">
        <v>39</v>
      </c>
      <c r="T90" s="17" t="s">
        <v>40</v>
      </c>
      <c r="U90" s="43"/>
      <c r="V90" s="2"/>
      <c r="W90" s="2"/>
      <c r="X90" s="2"/>
    </row>
    <row r="91">
      <c r="Q91" s="23" t="s">
        <v>44</v>
      </c>
      <c r="R91" s="24" t="s">
        <v>58</v>
      </c>
      <c r="S91" s="24">
        <v>1.0</v>
      </c>
      <c r="T91" s="24">
        <v>1.0</v>
      </c>
      <c r="U91" s="44"/>
      <c r="V91" s="2"/>
      <c r="W91" s="2"/>
      <c r="X91" s="2"/>
    </row>
    <row r="92">
      <c r="Q92" s="23" t="s">
        <v>46</v>
      </c>
      <c r="R92" s="24" t="s">
        <v>58</v>
      </c>
      <c r="S92" s="24">
        <v>2.0</v>
      </c>
      <c r="T92" s="24">
        <v>2.0</v>
      </c>
      <c r="U92" s="44"/>
      <c r="V92" s="2"/>
      <c r="W92" s="2"/>
      <c r="X92" s="2"/>
    </row>
    <row r="93">
      <c r="Q93" s="23" t="s">
        <v>49</v>
      </c>
      <c r="R93" s="24" t="s">
        <v>58</v>
      </c>
      <c r="S93" s="24">
        <v>7.0</v>
      </c>
      <c r="T93" s="24">
        <v>7.0</v>
      </c>
      <c r="U93" s="44"/>
      <c r="V93" s="2"/>
      <c r="W93" s="2"/>
      <c r="X93" s="2"/>
    </row>
    <row r="94">
      <c r="Q94" s="23" t="s">
        <v>53</v>
      </c>
      <c r="R94" s="24" t="s">
        <v>58</v>
      </c>
      <c r="S94" s="24">
        <v>14.0</v>
      </c>
      <c r="T94" s="24">
        <v>14.0</v>
      </c>
      <c r="U94" s="44"/>
      <c r="V94" s="2"/>
      <c r="W94" s="2"/>
      <c r="X94" s="2"/>
    </row>
    <row r="95">
      <c r="Q95" s="23" t="s">
        <v>54</v>
      </c>
      <c r="R95" s="24" t="s">
        <v>58</v>
      </c>
      <c r="S95" s="24">
        <v>1.0</v>
      </c>
      <c r="T95" s="24">
        <v>1.0</v>
      </c>
      <c r="U95" s="44"/>
      <c r="V95" s="2"/>
      <c r="W95" s="2"/>
      <c r="X95" s="2"/>
    </row>
    <row r="96">
      <c r="Q96" s="23" t="s">
        <v>55</v>
      </c>
      <c r="R96" s="24" t="s">
        <v>58</v>
      </c>
      <c r="S96" s="24">
        <v>3.0</v>
      </c>
      <c r="T96" s="24">
        <v>3.0</v>
      </c>
      <c r="U96" s="44"/>
      <c r="V96" s="2"/>
      <c r="W96" s="2"/>
      <c r="X96" s="2"/>
    </row>
    <row r="97">
      <c r="Q97" s="23" t="s">
        <v>40</v>
      </c>
      <c r="R97" s="24" t="s">
        <v>58</v>
      </c>
      <c r="S97" s="24">
        <v>28.0</v>
      </c>
      <c r="T97" s="24">
        <v>28.0</v>
      </c>
      <c r="U97" s="44"/>
      <c r="V97" s="2"/>
      <c r="W97" s="2"/>
      <c r="X97" s="2"/>
    </row>
    <row r="98">
      <c r="Q98" s="2"/>
      <c r="R98" s="2"/>
      <c r="S98" s="2"/>
      <c r="T98" s="2"/>
      <c r="U98" s="2"/>
      <c r="V98" s="2"/>
      <c r="W98" s="2"/>
      <c r="X98" s="2"/>
    </row>
    <row r="99">
      <c r="Q99" s="45" t="s">
        <v>59</v>
      </c>
    </row>
  </sheetData>
  <mergeCells count="34">
    <mergeCell ref="A1:G1"/>
    <mergeCell ref="A5:G5"/>
    <mergeCell ref="A6:A8"/>
    <mergeCell ref="C6:D7"/>
    <mergeCell ref="E6:F7"/>
    <mergeCell ref="A9:G9"/>
    <mergeCell ref="A14:G14"/>
    <mergeCell ref="V68:X68"/>
    <mergeCell ref="V47:X47"/>
    <mergeCell ref="AA47:AC47"/>
    <mergeCell ref="AE47:AG47"/>
    <mergeCell ref="Z46:AG46"/>
    <mergeCell ref="Z47:Z48"/>
    <mergeCell ref="Q67:X67"/>
    <mergeCell ref="Q68:Q69"/>
    <mergeCell ref="R68:T68"/>
    <mergeCell ref="Q88:T88"/>
    <mergeCell ref="R89:T89"/>
    <mergeCell ref="Q99:X99"/>
    <mergeCell ref="Q89:Q90"/>
    <mergeCell ref="I34:O34"/>
    <mergeCell ref="I41:L41"/>
    <mergeCell ref="Q42:V42"/>
    <mergeCell ref="Q46:X46"/>
    <mergeCell ref="Q47:Q48"/>
    <mergeCell ref="R47:T47"/>
    <mergeCell ref="M46:N46"/>
    <mergeCell ref="A21:D21"/>
    <mergeCell ref="I21:O21"/>
    <mergeCell ref="I25:O25"/>
    <mergeCell ref="I26:I28"/>
    <mergeCell ref="K26:L27"/>
    <mergeCell ref="M26:N27"/>
    <mergeCell ref="I29:O29"/>
  </mergeCells>
  <drawing r:id="rId1"/>
</worksheet>
</file>